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40D3FE1F-7FBC-4F01-B7E4-3E852F6762E1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APRILE-GIUGNO 2018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D67" i="1" l="1"/>
  <c r="H67" i="1" s="1"/>
  <c r="I67" i="1" s="1"/>
  <c r="D66" i="1"/>
  <c r="H66" i="1" s="1"/>
  <c r="I66" i="1" s="1"/>
  <c r="D65" i="1"/>
  <c r="H65" i="1" s="1"/>
  <c r="I65" i="1" s="1"/>
  <c r="D64" i="1" l="1"/>
  <c r="H64" i="1" s="1"/>
  <c r="I64" i="1" s="1"/>
  <c r="D63" i="1"/>
  <c r="H63" i="1" s="1"/>
  <c r="I63" i="1" s="1"/>
  <c r="D62" i="1"/>
  <c r="H62" i="1" s="1"/>
  <c r="I62" i="1" s="1"/>
  <c r="D58" i="1" l="1"/>
  <c r="H58" i="1" s="1"/>
  <c r="I58" i="1" s="1"/>
  <c r="D57" i="1"/>
  <c r="H57" i="1" s="1"/>
  <c r="I57" i="1" s="1"/>
  <c r="D56" i="1"/>
  <c r="H56" i="1" s="1"/>
  <c r="I56" i="1" s="1"/>
  <c r="D55" i="1"/>
  <c r="H55" i="1" s="1"/>
  <c r="I55" i="1" s="1"/>
  <c r="D54" i="1"/>
  <c r="H54" i="1" s="1"/>
  <c r="I54" i="1" s="1"/>
  <c r="D53" i="1"/>
  <c r="H53" i="1" s="1"/>
  <c r="I53" i="1" s="1"/>
  <c r="D52" i="1"/>
  <c r="H52" i="1" s="1"/>
  <c r="I52" i="1" s="1"/>
  <c r="D51" i="1"/>
  <c r="H51" i="1" s="1"/>
  <c r="I51" i="1" s="1"/>
  <c r="D61" i="1"/>
  <c r="H61" i="1" s="1"/>
  <c r="I61" i="1" s="1"/>
  <c r="D60" i="1"/>
  <c r="H60" i="1" s="1"/>
  <c r="I60" i="1" s="1"/>
  <c r="D59" i="1"/>
  <c r="H59" i="1" s="1"/>
  <c r="I59" i="1" s="1"/>
  <c r="D50" i="1"/>
  <c r="D49" i="1"/>
  <c r="H49" i="1" s="1"/>
  <c r="I49" i="1" s="1"/>
  <c r="D48" i="1"/>
  <c r="H48" i="1" s="1"/>
  <c r="I48" i="1" s="1"/>
  <c r="D47" i="1"/>
  <c r="H47" i="1" s="1"/>
  <c r="I47" i="1" s="1"/>
  <c r="D46" i="1"/>
  <c r="H46" i="1" s="1"/>
  <c r="I46" i="1" s="1"/>
  <c r="D45" i="1"/>
  <c r="H45" i="1" s="1"/>
  <c r="I45" i="1" s="1"/>
  <c r="D44" i="1"/>
  <c r="H44" i="1" s="1"/>
  <c r="I44" i="1" s="1"/>
  <c r="D43" i="1"/>
  <c r="H43" i="1" s="1"/>
  <c r="I43" i="1" s="1"/>
  <c r="D42" i="1"/>
  <c r="H42" i="1" s="1"/>
  <c r="I42" i="1" s="1"/>
  <c r="D41" i="1"/>
  <c r="H41" i="1" s="1"/>
  <c r="I41" i="1" s="1"/>
  <c r="D40" i="1"/>
  <c r="H40" i="1" s="1"/>
  <c r="I40" i="1" s="1"/>
  <c r="D39" i="1"/>
  <c r="H39" i="1" s="1"/>
  <c r="I39" i="1" s="1"/>
  <c r="D38" i="1"/>
  <c r="H38" i="1" s="1"/>
  <c r="I38" i="1" s="1"/>
  <c r="D37" i="1"/>
  <c r="H37" i="1" s="1"/>
  <c r="I37" i="1" s="1"/>
  <c r="D36" i="1"/>
  <c r="H36" i="1" s="1"/>
  <c r="I36" i="1" s="1"/>
  <c r="D35" i="1"/>
  <c r="H35" i="1" s="1"/>
  <c r="I35" i="1" s="1"/>
  <c r="D34" i="1"/>
  <c r="H34" i="1" s="1"/>
  <c r="I34" i="1" s="1"/>
  <c r="D33" i="1"/>
  <c r="H33" i="1" s="1"/>
  <c r="I33" i="1" s="1"/>
  <c r="D32" i="1"/>
  <c r="H32" i="1" s="1"/>
  <c r="I32" i="1" s="1"/>
  <c r="H50" i="1" l="1"/>
  <c r="I50" i="1" s="1"/>
  <c r="D31" i="1"/>
  <c r="H31" i="1" s="1"/>
  <c r="I31" i="1" s="1"/>
  <c r="D30" i="1"/>
  <c r="H30" i="1" s="1"/>
  <c r="I30" i="1" s="1"/>
  <c r="D29" i="1"/>
  <c r="H29" i="1" s="1"/>
  <c r="I29" i="1" s="1"/>
  <c r="D28" i="1"/>
  <c r="H28" i="1" s="1"/>
  <c r="I28" i="1" s="1"/>
  <c r="D27" i="1"/>
  <c r="H27" i="1" s="1"/>
  <c r="I27" i="1" s="1"/>
  <c r="D26" i="1"/>
  <c r="H26" i="1" s="1"/>
  <c r="I26" i="1" s="1"/>
  <c r="D25" i="1"/>
  <c r="H25" i="1" s="1"/>
  <c r="I25" i="1" s="1"/>
  <c r="D24" i="1"/>
  <c r="H24" i="1" s="1"/>
  <c r="I24" i="1" s="1"/>
  <c r="D23" i="1"/>
  <c r="H23" i="1" s="1"/>
  <c r="I23" i="1" s="1"/>
  <c r="D22" i="1"/>
  <c r="H22" i="1" s="1"/>
  <c r="I22" i="1" s="1"/>
  <c r="D21" i="1"/>
  <c r="H21" i="1" s="1"/>
  <c r="I21" i="1" s="1"/>
  <c r="D20" i="1"/>
  <c r="H20" i="1" s="1"/>
  <c r="I20" i="1" s="1"/>
  <c r="D19" i="1"/>
  <c r="H19" i="1" s="1"/>
  <c r="I19" i="1" s="1"/>
  <c r="D18" i="1"/>
  <c r="H18" i="1" s="1"/>
  <c r="I18" i="1" s="1"/>
  <c r="D17" i="1"/>
  <c r="H17" i="1" s="1"/>
  <c r="I17" i="1" s="1"/>
  <c r="D16" i="1"/>
  <c r="H16" i="1" s="1"/>
  <c r="I16" i="1" s="1"/>
  <c r="D15" i="1"/>
  <c r="H15" i="1" s="1"/>
  <c r="I15" i="1" s="1"/>
  <c r="D14" i="1" l="1"/>
  <c r="H14" i="1" s="1"/>
  <c r="I14" i="1" s="1"/>
  <c r="A15" i="1" l="1"/>
  <c r="A16" i="1" s="1"/>
  <c r="A17" i="1" s="1"/>
  <c r="A18" i="1" s="1"/>
  <c r="A19" i="1" s="1"/>
  <c r="A20" i="1" s="1"/>
  <c r="A21" i="1" s="1"/>
  <c r="A22" i="1" s="1"/>
  <c r="A23" i="1" s="1"/>
  <c r="G68" i="1" l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l="1"/>
  <c r="A65" i="1" s="1"/>
  <c r="A66" i="1" s="1"/>
  <c r="A67" i="1" s="1"/>
  <c r="I68" i="1"/>
  <c r="G8" i="1" s="1"/>
</calcChain>
</file>

<file path=xl/sharedStrings.xml><?xml version="1.0" encoding="utf-8"?>
<sst xmlns="http://schemas.openxmlformats.org/spreadsheetml/2006/main" count="68" uniqueCount="66">
  <si>
    <t xml:space="preserve">INDICE DI TEMPESTIVITA'   </t>
  </si>
  <si>
    <t>(TOTALE IMPORTO X GIORNI/TOTALE IMPORTO)</t>
  </si>
  <si>
    <t>DATA ARRIVO FATTURA ELETTR.                      c</t>
  </si>
  <si>
    <t>N. MAND.     e</t>
  </si>
  <si>
    <t>IMPORTO       g</t>
  </si>
  <si>
    <t>GIORNI     h (f-d)</t>
  </si>
  <si>
    <t>IMPORTO X GIORNI              i (g*h)</t>
  </si>
  <si>
    <t>DATA DI SCADENZA DI LEGGE       d (c+30giorni)</t>
  </si>
  <si>
    <t>DATA PAGAM.           f</t>
  </si>
  <si>
    <t>N. PROGR.           a</t>
  </si>
  <si>
    <t>NOME DITTA e NUMERO FATTURA ELETTR.                                                                                             b</t>
  </si>
  <si>
    <t>ISTITUTO COMPRENSIVO STATALE DI MONTEBELLO VICENTINO</t>
  </si>
  <si>
    <t>SIMIONATO SILVIA - Fattura n. 1/E/18 del 02/02/2018</t>
  </si>
  <si>
    <t>PULITALIA S.P.A. - Fatture n. 3000846/3-3000847/3-
3000848/3-3000849/3-3000850/3-3000851/3-3000852/3 del 21/12/2017</t>
  </si>
  <si>
    <t>DI.T - DIDATTICA TURCO - Fattura n. 27/PA e 28/PA del 27/01/2018</t>
  </si>
  <si>
    <t>SUNNEXT S.R.L. - Fattura n. 7-PA del 26/01/2018</t>
  </si>
  <si>
    <t>GRUPPO SPAGGIARI PARMA S.P.A. - Fattura n. 20184E1700 del 18/01/2018</t>
  </si>
  <si>
    <t>ELETTROCASA S.R.L. - Fattura n. 000018 del 27/02/2018</t>
  </si>
  <si>
    <t>ED. DIDATTICHE GULLIVER S.R.L. - Fattura n. 100034/18 del 14/03/2018</t>
  </si>
  <si>
    <t>ASSOCIAZIONE ULYSSES - Fattura n. 01E/18 del 01/03/2018</t>
  </si>
  <si>
    <t>MAGNABOSCO S.N.C. DI MAGNABOSCO MAURO &amp; C. - Saldo parziale fattura n. 000002-2018-F del 14/03/2018</t>
  </si>
  <si>
    <t>ARUBA S.P.A. - Fattura n. A18PMS0000338 del 16/03/2018</t>
  </si>
  <si>
    <t>NICOLIS INFORMATICA SERVIZI S.R.L. - UNIPERSONALE - Saldo parziale fattura n. C/0463 del 15/03/2018</t>
  </si>
  <si>
    <t>CENTRO CLICHES DI GOBBO GIUSEPPE e C. S.N.C. - Fattura n. FATTPA 4_18 del 07/03/2018</t>
  </si>
  <si>
    <t>FARMACIA POSENATO DOTT.SSA CRISTINA - Fattura n. 6/PA del 05/03/2018</t>
  </si>
  <si>
    <t>SANDINI ALESSIA -Fattra n. 01PA del 20/02/2018</t>
  </si>
  <si>
    <t>TESSARI VIAGGI DI TESSARI SONIA -Fattura n. 3/E del 21/03/2018</t>
  </si>
  <si>
    <t>DAL MASCHIO OFFICE S.R.L. -Fattura n. 311 del 26/03/2018</t>
  </si>
  <si>
    <t>FRANCO &amp; ZOPPELLO S.R.L. - Fattura n. 2 del 15/02/2018</t>
  </si>
  <si>
    <t>GRUPPO SPAGGIARI PARMA S.P.A. - Fattura n. 20184G00351 del
29/01/2018</t>
  </si>
  <si>
    <t>POSTE ITALIANE S.P.A. - Fattura n. 8718070177del 01/03/2018</t>
  </si>
  <si>
    <t>MEDIASOFT S.N.C. -Fattura n. 682/2018-3 del 28/02/2018</t>
  </si>
  <si>
    <t>GRUPPO SPAGGIARI PARMA S.P.A. - Fattura n. 20184G01112 del
27/02/2018</t>
  </si>
  <si>
    <t>MAGNABOSCO S.N.C. DI MAGNABOSCO MAURO &amp; C. - Fattura n. 000004-2018-F dell'11/04/2018</t>
  </si>
  <si>
    <t>COMUNE DI ARZIGNANO - Fattura n. 16 del 03/04/2018</t>
  </si>
  <si>
    <t>EURODIZIONI TORINO S.R.L. - Fattura n. 00596/18 del 05/03/2018</t>
  </si>
  <si>
    <t>TECNODID S.R.L. - Fattura n. 1366 del 06/03/2018</t>
  </si>
  <si>
    <t>ELETTROCASA S.R.L. - Fattura n. 000031 del 22/03/2018</t>
  </si>
  <si>
    <t>POSTE ITALIANE S.P.A. - Fattura n. 8718114643 del 12/04/2018</t>
  </si>
  <si>
    <t>TESSARI VIAGGI DI TESSARI SONIA - Fattura n. 6/E del 17/04/2018</t>
  </si>
  <si>
    <t>AIDA FONDAZIONE - Fattura n. 37 PA del 19/04/2018</t>
  </si>
  <si>
    <t>TERZO SUONO COOPERATIVA MUSICALE - SOC. COOP. A R.L. - Fattura n. 2018-C007P-0000009 del 03/05/2018</t>
  </si>
  <si>
    <t>DI.T - DIDATTICA TURCO - fatt. n. 118/PA del 03/05/2018</t>
  </si>
  <si>
    <t>BORGIONE CENTRO DIDATTICO S.R.L. - fatt. n. V3-9267 del 13/04/2018</t>
  </si>
  <si>
    <t>GAIO MARISA (FATTORIA DIDATTICA) - fatt. n. FATTPA 1_18 del 13/04/2018</t>
  </si>
  <si>
    <t>POMARI MARCO -Fattura n. 1 del 26-04-2018</t>
  </si>
  <si>
    <t>BETTINI BUS S.A.S. - Fattura n. 2018/0000040/FT del 27/03/2018</t>
  </si>
  <si>
    <t>PULITALIA S.P.A. - Fattura n. 3000079/3 del 28/02/2018</t>
  </si>
  <si>
    <t>LOYD JOHN -Fatture n. 0000030 e 0000031 del 05/04/2018</t>
  </si>
  <si>
    <t>FOND. TEATRO COM. CITTA' DI VICENZA - Fattura n.17/PA del 30/04/2018</t>
  </si>
  <si>
    <t>CERAMICA VICENTINA DI DAL SASSO ROBERTO -Fattura n. 10/E del 30/04/2018</t>
  </si>
  <si>
    <t>POSTE ITALIANE S.P.A. -Fattura n. 8718148452 del 09/05/2018</t>
  </si>
  <si>
    <t>BORGIONE CENTRO DIDATTICO S.R.L. -fatt. n. V3-9266 del 13/04/2018 e n. V3-10803 del 03/05/2018</t>
  </si>
  <si>
    <t>BETTINI BUS S.A.S. - Fattura n. 2018/0000059/FT del 18/04/2018</t>
  </si>
  <si>
    <t>SALVADORE MARIA GRAZIA - EDICOLA E CARTOLERIA - Fattura n. FATTPA 1_18 del 24/05/2018</t>
  </si>
  <si>
    <t>LOYD JOHN -Fattura n. 0000042 del 27/04/2018</t>
  </si>
  <si>
    <t>POSTE ITALIANE S.P.A. - Fattura n. 8717307303 del 12/10/2017</t>
  </si>
  <si>
    <t>PARMENTIER THIERRY - Fattura n. 000003-2018-ELETTRO del 19/05/2018</t>
  </si>
  <si>
    <t>POSTE ITALIANE S.P.A. - Fattura n. 8718179723 del 28/05/2018</t>
  </si>
  <si>
    <t>AIDA FONDAZIONE -Fattura n. 55 PA del 05/06/2018</t>
  </si>
  <si>
    <t>AIDA FONDAZIONE -Fattura n. 56 PA del 05/06/2018</t>
  </si>
  <si>
    <t>GIS SSD a RL - Fattura n. 13 del 06/06/2018</t>
  </si>
  <si>
    <t>ALBIERO GIULIA - Fattura n. 06/2018 del 07/06/2018</t>
  </si>
  <si>
    <t>LOYD JOHN - Fattura n. 000026 del 29/03/2018</t>
  </si>
  <si>
    <t>Pagamenti dal 1° aprile al 30 giugno 2018</t>
  </si>
  <si>
    <t>Calcolo Indice di Tempestività - 2°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</si>
</sst>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4" fontId="6" fillId="0" borderId="2" xfId="0" applyNumberFormat="1" applyFont="1" applyBorder="1"/>
    <xf numFmtId="0" fontId="6" fillId="0" borderId="2" xfId="0" applyFont="1" applyBorder="1" applyAlignment="1">
      <alignment wrapText="1"/>
    </xf>
    <xf numFmtId="0" fontId="6" fillId="0" borderId="2" xfId="0" applyFont="1" applyFill="1" applyBorder="1"/>
    <xf numFmtId="2" fontId="6" fillId="0" borderId="2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right" vertical="center"/>
    </xf>
    <xf numFmtId="0" fontId="7" fillId="0" borderId="0" xfId="0" applyFont="1" applyFill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4" fontId="9" fillId="0" borderId="2" xfId="0" applyNumberFormat="1" applyFont="1" applyBorder="1"/>
    <xf numFmtId="14" fontId="6" fillId="0" borderId="2" xfId="0" applyNumberFormat="1" applyFont="1" applyFill="1" applyBorder="1"/>
    <xf numFmtId="0" fontId="6" fillId="0" borderId="0" xfId="0" applyFont="1"/>
    <xf numFmtId="0" fontId="6" fillId="0" borderId="10" xfId="0" applyFont="1" applyBorder="1"/>
    <xf numFmtId="14" fontId="10" fillId="0" borderId="2" xfId="0" applyNumberFormat="1" applyFont="1" applyBorder="1"/>
    <xf numFmtId="14" fontId="6" fillId="0" borderId="2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/>
    <xf numFmtId="0" fontId="4" fillId="0" borderId="0" xfId="0" applyFont="1" applyFill="1" applyAlignment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tabSelected="1" workbookViewId="0">
      <selection activeCell="G8" sqref="G8:I8"/>
    </sheetView>
  </sheetViews>
  <sheetFormatPr defaultRowHeight="15" x14ac:dyDescent="0.25"/>
  <cols>
    <col min="1" max="1" width="6.28515625" customWidth="1"/>
    <col min="2" max="2" width="51.42578125" customWidth="1"/>
    <col min="3" max="4" width="9.5703125" customWidth="1"/>
    <col min="5" max="5" width="5.85546875" customWidth="1"/>
    <col min="6" max="6" width="14.42578125" customWidth="1"/>
    <col min="7" max="7" width="11.28515625" customWidth="1"/>
    <col min="8" max="8" width="6.7109375" customWidth="1"/>
    <col min="9" max="9" width="17.28515625" customWidth="1"/>
    <col min="12" max="12" width="12" customWidth="1"/>
    <col min="13" max="13" width="11.140625" customWidth="1"/>
    <col min="14" max="14" width="11.5703125" customWidth="1"/>
    <col min="16" max="16" width="5.42578125" customWidth="1"/>
    <col min="17" max="17" width="10.140625" customWidth="1"/>
  </cols>
  <sheetData>
    <row r="1" spans="1:18" ht="31.5" x14ac:dyDescent="0.25">
      <c r="A1" s="35" t="s">
        <v>11</v>
      </c>
      <c r="B1" s="36"/>
      <c r="C1" s="36"/>
      <c r="D1" s="36"/>
      <c r="E1" s="36"/>
      <c r="F1" s="36"/>
      <c r="G1" s="36"/>
      <c r="H1" s="36"/>
      <c r="I1" s="37"/>
    </row>
    <row r="3" spans="1:18" ht="28.5" x14ac:dyDescent="0.25">
      <c r="A3" s="38" t="s">
        <v>65</v>
      </c>
      <c r="B3" s="38"/>
      <c r="C3" s="38"/>
      <c r="D3" s="38"/>
      <c r="E3" s="38"/>
      <c r="F3" s="38"/>
      <c r="G3" s="38"/>
      <c r="H3" s="38"/>
      <c r="I3" s="38"/>
    </row>
    <row r="4" spans="1:18" ht="21" x14ac:dyDescent="0.35">
      <c r="A4" s="1"/>
      <c r="B4" s="1"/>
      <c r="C4" s="1"/>
      <c r="D4" s="1"/>
      <c r="E4" s="1"/>
      <c r="F4" s="1"/>
      <c r="G4" s="1"/>
      <c r="H4" s="1"/>
      <c r="I4" s="1"/>
    </row>
    <row r="5" spans="1:18" ht="26.25" x14ac:dyDescent="0.4">
      <c r="A5" s="1"/>
      <c r="B5" s="39" t="s">
        <v>64</v>
      </c>
      <c r="C5" s="39"/>
      <c r="D5" s="39"/>
      <c r="E5" s="39"/>
      <c r="F5" s="39"/>
      <c r="G5" s="39"/>
      <c r="H5" s="39"/>
      <c r="I5" s="39"/>
    </row>
    <row r="7" spans="1:18" x14ac:dyDescent="0.25">
      <c r="B7" s="16"/>
      <c r="C7" s="15"/>
      <c r="D7" s="15"/>
      <c r="E7" s="15"/>
      <c r="F7" s="15"/>
      <c r="G7" s="15"/>
      <c r="H7" s="15"/>
      <c r="I7" s="18"/>
    </row>
    <row r="8" spans="1:18" ht="23.25" x14ac:dyDescent="0.25">
      <c r="B8" s="20" t="s">
        <v>0</v>
      </c>
      <c r="C8" s="42" t="s">
        <v>1</v>
      </c>
      <c r="D8" s="42"/>
      <c r="E8" s="42"/>
      <c r="F8" s="42"/>
      <c r="G8" s="40">
        <f>I68/G68</f>
        <v>0.41752999666949292</v>
      </c>
      <c r="H8" s="40"/>
      <c r="I8" s="41"/>
    </row>
    <row r="9" spans="1:18" x14ac:dyDescent="0.25">
      <c r="B9" s="17"/>
      <c r="C9" s="14"/>
      <c r="D9" s="14"/>
      <c r="E9" s="14"/>
      <c r="F9" s="14"/>
      <c r="G9" s="14"/>
      <c r="H9" s="14"/>
      <c r="I9" s="19"/>
    </row>
    <row r="13" spans="1:18" ht="60" x14ac:dyDescent="0.25">
      <c r="A13" s="8" t="s">
        <v>9</v>
      </c>
      <c r="B13" s="9" t="s">
        <v>10</v>
      </c>
      <c r="C13" s="9" t="s">
        <v>2</v>
      </c>
      <c r="D13" s="8" t="s">
        <v>7</v>
      </c>
      <c r="E13" s="9" t="s">
        <v>3</v>
      </c>
      <c r="F13" s="9" t="s">
        <v>8</v>
      </c>
      <c r="G13" s="9" t="s">
        <v>4</v>
      </c>
      <c r="H13" s="8" t="s">
        <v>5</v>
      </c>
      <c r="I13" s="8" t="s">
        <v>6</v>
      </c>
      <c r="K13" s="11"/>
      <c r="L13" s="30"/>
      <c r="M13" s="11"/>
      <c r="N13" s="30"/>
      <c r="O13" s="11"/>
      <c r="P13" s="11"/>
      <c r="Q13" s="11"/>
      <c r="R13" s="11"/>
    </row>
    <row r="14" spans="1:18" ht="27.75" customHeight="1" x14ac:dyDescent="0.25">
      <c r="A14" s="2">
        <v>1</v>
      </c>
      <c r="B14" s="5" t="s">
        <v>13</v>
      </c>
      <c r="C14" s="24">
        <v>43124</v>
      </c>
      <c r="D14" s="3">
        <f t="shared" ref="D14:D64" si="0">C14+29</f>
        <v>43153</v>
      </c>
      <c r="E14" s="6">
        <v>95</v>
      </c>
      <c r="F14" s="23">
        <v>43199</v>
      </c>
      <c r="G14" s="4">
        <v>4299.2700000000004</v>
      </c>
      <c r="H14" s="6">
        <f t="shared" ref="H14:H31" si="1">F14-D14</f>
        <v>46</v>
      </c>
      <c r="I14" s="7">
        <f t="shared" ref="I14:I31" si="2">G14*H14</f>
        <v>197766.42</v>
      </c>
      <c r="J14" s="11"/>
      <c r="K14" s="11"/>
      <c r="L14" s="11"/>
      <c r="M14" s="11"/>
      <c r="N14" s="11"/>
      <c r="O14" s="11"/>
      <c r="P14" s="11"/>
      <c r="Q14" s="11"/>
      <c r="R14" s="11"/>
    </row>
    <row r="15" spans="1:18" x14ac:dyDescent="0.25">
      <c r="A15" s="2">
        <f>A14+1</f>
        <v>2</v>
      </c>
      <c r="B15" s="5" t="s">
        <v>14</v>
      </c>
      <c r="C15" s="24">
        <v>43159</v>
      </c>
      <c r="D15" s="3">
        <f t="shared" si="0"/>
        <v>43188</v>
      </c>
      <c r="E15" s="6">
        <v>96</v>
      </c>
      <c r="F15" s="27">
        <v>43199</v>
      </c>
      <c r="G15" s="4">
        <v>317.64999999999998</v>
      </c>
      <c r="H15" s="6">
        <f t="shared" si="1"/>
        <v>11</v>
      </c>
      <c r="I15" s="7">
        <f t="shared" si="2"/>
        <v>3494.1499999999996</v>
      </c>
      <c r="K15" s="11"/>
      <c r="L15" s="11"/>
      <c r="M15" s="11"/>
      <c r="N15" s="11"/>
      <c r="O15" s="11"/>
      <c r="P15" s="11"/>
      <c r="Q15" s="11"/>
      <c r="R15" s="11"/>
    </row>
    <row r="16" spans="1:18" x14ac:dyDescent="0.25">
      <c r="A16" s="2">
        <f t="shared" ref="A16:A67" si="3">A15+1</f>
        <v>3</v>
      </c>
      <c r="B16" s="26" t="s">
        <v>12</v>
      </c>
      <c r="C16" s="24">
        <v>43159</v>
      </c>
      <c r="D16" s="3">
        <f t="shared" si="0"/>
        <v>43188</v>
      </c>
      <c r="E16" s="6">
        <v>97</v>
      </c>
      <c r="F16" s="27">
        <v>43199</v>
      </c>
      <c r="G16" s="4">
        <v>394</v>
      </c>
      <c r="H16" s="6">
        <f t="shared" si="1"/>
        <v>11</v>
      </c>
      <c r="I16" s="7">
        <f t="shared" si="2"/>
        <v>4334</v>
      </c>
      <c r="K16" s="22"/>
      <c r="L16" s="31"/>
      <c r="M16" s="31"/>
      <c r="N16" s="31"/>
      <c r="O16" s="31"/>
      <c r="P16" s="11"/>
      <c r="Q16" s="11"/>
      <c r="R16" s="11"/>
    </row>
    <row r="17" spans="1:18" x14ac:dyDescent="0.25">
      <c r="A17" s="2">
        <f t="shared" si="3"/>
        <v>4</v>
      </c>
      <c r="B17" s="26" t="s">
        <v>15</v>
      </c>
      <c r="C17" s="24">
        <v>43159</v>
      </c>
      <c r="D17" s="3">
        <f t="shared" si="0"/>
        <v>43188</v>
      </c>
      <c r="E17" s="6">
        <v>98</v>
      </c>
      <c r="F17" s="27">
        <v>43199</v>
      </c>
      <c r="G17" s="4">
        <v>173.4</v>
      </c>
      <c r="H17" s="6">
        <f t="shared" si="1"/>
        <v>11</v>
      </c>
      <c r="I17" s="7">
        <f t="shared" si="2"/>
        <v>1907.4</v>
      </c>
      <c r="K17" s="11"/>
      <c r="L17" s="11"/>
      <c r="M17" s="11"/>
      <c r="N17" s="11"/>
      <c r="O17" s="11"/>
      <c r="P17" s="11"/>
      <c r="Q17" s="11"/>
      <c r="R17" s="11"/>
    </row>
    <row r="18" spans="1:18" x14ac:dyDescent="0.25">
      <c r="A18" s="2">
        <f t="shared" si="3"/>
        <v>5</v>
      </c>
      <c r="B18" s="5" t="s">
        <v>16</v>
      </c>
      <c r="C18" s="24">
        <v>43124</v>
      </c>
      <c r="D18" s="3">
        <f t="shared" si="0"/>
        <v>43153</v>
      </c>
      <c r="E18" s="6">
        <v>99</v>
      </c>
      <c r="F18" s="27">
        <v>43199</v>
      </c>
      <c r="G18" s="4">
        <v>950</v>
      </c>
      <c r="H18" s="6">
        <f t="shared" si="1"/>
        <v>46</v>
      </c>
      <c r="I18" s="7">
        <f t="shared" si="2"/>
        <v>43700</v>
      </c>
      <c r="K18" s="33"/>
      <c r="L18" s="34"/>
      <c r="M18" s="34"/>
      <c r="N18" s="34"/>
      <c r="O18" s="34"/>
      <c r="P18" s="11"/>
      <c r="Q18" s="11"/>
      <c r="R18" s="11"/>
    </row>
    <row r="19" spans="1:18" x14ac:dyDescent="0.25">
      <c r="A19" s="2">
        <f t="shared" si="3"/>
        <v>6</v>
      </c>
      <c r="B19" s="25" t="s">
        <v>17</v>
      </c>
      <c r="C19" s="24">
        <v>43199</v>
      </c>
      <c r="D19" s="3">
        <f t="shared" si="0"/>
        <v>43228</v>
      </c>
      <c r="E19" s="6">
        <v>100</v>
      </c>
      <c r="F19" s="27">
        <v>43199</v>
      </c>
      <c r="G19" s="4">
        <v>147</v>
      </c>
      <c r="H19" s="6">
        <f t="shared" si="1"/>
        <v>-29</v>
      </c>
      <c r="I19" s="7">
        <f t="shared" si="2"/>
        <v>-4263</v>
      </c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2">
        <f t="shared" si="3"/>
        <v>7</v>
      </c>
      <c r="B20" s="3" t="s">
        <v>18</v>
      </c>
      <c r="C20" s="24">
        <v>43199</v>
      </c>
      <c r="D20" s="3">
        <f t="shared" si="0"/>
        <v>43228</v>
      </c>
      <c r="E20" s="6">
        <v>101</v>
      </c>
      <c r="F20" s="27">
        <v>43199</v>
      </c>
      <c r="G20" s="4">
        <v>72</v>
      </c>
      <c r="H20" s="6">
        <f t="shared" si="1"/>
        <v>-29</v>
      </c>
      <c r="I20" s="7">
        <f t="shared" si="2"/>
        <v>-2088</v>
      </c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2">
        <f t="shared" si="3"/>
        <v>8</v>
      </c>
      <c r="B21" s="28" t="s">
        <v>19</v>
      </c>
      <c r="C21" s="24">
        <v>43199</v>
      </c>
      <c r="D21" s="3">
        <f t="shared" si="0"/>
        <v>43228</v>
      </c>
      <c r="E21" s="6">
        <v>102</v>
      </c>
      <c r="F21" s="27">
        <v>43199</v>
      </c>
      <c r="G21" s="4">
        <v>680</v>
      </c>
      <c r="H21" s="6">
        <f t="shared" si="1"/>
        <v>-29</v>
      </c>
      <c r="I21" s="7">
        <f t="shared" si="2"/>
        <v>-19720</v>
      </c>
      <c r="K21" s="21"/>
      <c r="L21" s="32"/>
      <c r="M21" s="32"/>
      <c r="N21" s="32"/>
      <c r="O21" s="32"/>
      <c r="P21" s="32"/>
      <c r="Q21" s="11"/>
      <c r="R21" s="11"/>
    </row>
    <row r="22" spans="1:18" ht="24.75" customHeight="1" x14ac:dyDescent="0.25">
      <c r="A22" s="2">
        <f t="shared" si="3"/>
        <v>9</v>
      </c>
      <c r="B22" s="5" t="s">
        <v>20</v>
      </c>
      <c r="C22" s="24">
        <v>43199</v>
      </c>
      <c r="D22" s="3">
        <f t="shared" si="0"/>
        <v>43228</v>
      </c>
      <c r="E22" s="6">
        <v>103</v>
      </c>
      <c r="F22" s="27">
        <v>43199</v>
      </c>
      <c r="G22" s="4">
        <v>73.69</v>
      </c>
      <c r="H22" s="6">
        <f t="shared" si="1"/>
        <v>-29</v>
      </c>
      <c r="I22" s="7">
        <f t="shared" si="2"/>
        <v>-2137.0099999999998</v>
      </c>
      <c r="K22" s="11"/>
      <c r="L22" s="11"/>
      <c r="M22" s="11"/>
      <c r="N22" s="11"/>
      <c r="O22" s="11"/>
      <c r="P22" s="11"/>
      <c r="Q22" s="11"/>
      <c r="R22" s="11"/>
    </row>
    <row r="23" spans="1:18" ht="23.25" x14ac:dyDescent="0.25">
      <c r="A23" s="2">
        <f t="shared" si="3"/>
        <v>10</v>
      </c>
      <c r="B23" s="5" t="s">
        <v>20</v>
      </c>
      <c r="C23" s="24">
        <v>43199</v>
      </c>
      <c r="D23" s="3">
        <f t="shared" si="0"/>
        <v>43228</v>
      </c>
      <c r="E23" s="6">
        <v>104</v>
      </c>
      <c r="F23" s="27">
        <v>43199</v>
      </c>
      <c r="G23" s="4">
        <v>32.700000000000003</v>
      </c>
      <c r="H23" s="6">
        <f t="shared" si="1"/>
        <v>-29</v>
      </c>
      <c r="I23" s="7">
        <f t="shared" si="2"/>
        <v>-948.30000000000007</v>
      </c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2">
        <f>A23+1</f>
        <v>11</v>
      </c>
      <c r="B24" s="2" t="s">
        <v>21</v>
      </c>
      <c r="C24" s="3">
        <v>43199</v>
      </c>
      <c r="D24" s="3">
        <f t="shared" si="0"/>
        <v>43228</v>
      </c>
      <c r="E24" s="6">
        <v>105</v>
      </c>
      <c r="F24" s="27">
        <v>43199</v>
      </c>
      <c r="G24" s="4">
        <v>35.99</v>
      </c>
      <c r="H24" s="6">
        <f t="shared" si="1"/>
        <v>-29</v>
      </c>
      <c r="I24" s="7">
        <f t="shared" si="2"/>
        <v>-1043.71</v>
      </c>
      <c r="K24" s="21"/>
      <c r="L24" s="10"/>
      <c r="M24" s="10"/>
      <c r="N24" s="10"/>
      <c r="O24" s="10"/>
      <c r="P24" s="10"/>
      <c r="Q24" s="11"/>
      <c r="R24" s="11"/>
    </row>
    <row r="25" spans="1:18" ht="23.25" x14ac:dyDescent="0.25">
      <c r="A25" s="2">
        <f t="shared" si="3"/>
        <v>12</v>
      </c>
      <c r="B25" s="28" t="s">
        <v>22</v>
      </c>
      <c r="C25" s="3">
        <v>43199</v>
      </c>
      <c r="D25" s="3">
        <f t="shared" si="0"/>
        <v>43228</v>
      </c>
      <c r="E25" s="6">
        <v>106</v>
      </c>
      <c r="F25" s="27">
        <v>43199</v>
      </c>
      <c r="G25" s="4">
        <v>45</v>
      </c>
      <c r="H25" s="6">
        <f t="shared" si="1"/>
        <v>-29</v>
      </c>
      <c r="I25" s="7">
        <f t="shared" si="2"/>
        <v>-1305</v>
      </c>
      <c r="K25" s="11"/>
      <c r="L25" s="10"/>
      <c r="M25" s="10"/>
      <c r="N25" s="10"/>
      <c r="O25" s="10"/>
      <c r="P25" s="10"/>
      <c r="Q25" s="11"/>
      <c r="R25" s="11"/>
    </row>
    <row r="26" spans="1:18" ht="23.25" x14ac:dyDescent="0.25">
      <c r="A26" s="2">
        <f t="shared" si="3"/>
        <v>13</v>
      </c>
      <c r="B26" s="28" t="s">
        <v>22</v>
      </c>
      <c r="C26" s="3">
        <v>43199</v>
      </c>
      <c r="D26" s="3">
        <f t="shared" si="0"/>
        <v>43228</v>
      </c>
      <c r="E26" s="6">
        <v>107</v>
      </c>
      <c r="F26" s="27">
        <v>43199</v>
      </c>
      <c r="G26" s="4">
        <v>45</v>
      </c>
      <c r="H26" s="6">
        <f t="shared" si="1"/>
        <v>-29</v>
      </c>
      <c r="I26" s="7">
        <f t="shared" si="2"/>
        <v>-1305</v>
      </c>
      <c r="K26" s="11"/>
      <c r="L26" s="10"/>
      <c r="M26" s="10"/>
      <c r="N26" s="10"/>
      <c r="O26" s="10"/>
      <c r="P26" s="10"/>
      <c r="Q26" s="11"/>
      <c r="R26" s="11"/>
    </row>
    <row r="27" spans="1:18" ht="23.25" x14ac:dyDescent="0.25">
      <c r="A27" s="2">
        <f t="shared" si="3"/>
        <v>14</v>
      </c>
      <c r="B27" s="5" t="s">
        <v>23</v>
      </c>
      <c r="C27" s="3">
        <v>43199</v>
      </c>
      <c r="D27" s="3">
        <f t="shared" si="0"/>
        <v>43228</v>
      </c>
      <c r="E27" s="6">
        <v>108</v>
      </c>
      <c r="F27" s="27">
        <v>43200</v>
      </c>
      <c r="G27" s="4">
        <v>182.4</v>
      </c>
      <c r="H27" s="6">
        <f t="shared" si="1"/>
        <v>-28</v>
      </c>
      <c r="I27" s="7">
        <f t="shared" si="2"/>
        <v>-5107.2</v>
      </c>
      <c r="K27" s="11"/>
      <c r="L27" s="10"/>
      <c r="M27" s="10"/>
      <c r="N27" s="10"/>
      <c r="O27" s="10"/>
      <c r="P27" s="10"/>
      <c r="Q27" s="11"/>
      <c r="R27" s="11"/>
    </row>
    <row r="28" spans="1:18" x14ac:dyDescent="0.25">
      <c r="A28" s="2">
        <f t="shared" si="3"/>
        <v>15</v>
      </c>
      <c r="B28" s="29" t="s">
        <v>24</v>
      </c>
      <c r="C28" s="3">
        <v>43199</v>
      </c>
      <c r="D28" s="3">
        <f t="shared" si="0"/>
        <v>43228</v>
      </c>
      <c r="E28" s="6">
        <v>109</v>
      </c>
      <c r="F28" s="27">
        <v>43200</v>
      </c>
      <c r="G28" s="4">
        <v>389.7</v>
      </c>
      <c r="H28" s="6">
        <f t="shared" si="1"/>
        <v>-28</v>
      </c>
      <c r="I28" s="7">
        <f t="shared" si="2"/>
        <v>-10911.6</v>
      </c>
      <c r="K28" s="21"/>
      <c r="L28" s="10"/>
      <c r="M28" s="11"/>
      <c r="N28" s="11"/>
      <c r="O28" s="11"/>
      <c r="P28" s="11"/>
      <c r="Q28" s="11"/>
      <c r="R28" s="11"/>
    </row>
    <row r="29" spans="1:18" x14ac:dyDescent="0.25">
      <c r="A29" s="2">
        <f t="shared" si="3"/>
        <v>16</v>
      </c>
      <c r="B29" s="2" t="s">
        <v>25</v>
      </c>
      <c r="C29" s="3">
        <v>43159</v>
      </c>
      <c r="D29" s="3">
        <f t="shared" si="0"/>
        <v>43188</v>
      </c>
      <c r="E29" s="6">
        <v>110</v>
      </c>
      <c r="F29" s="27">
        <v>43200</v>
      </c>
      <c r="G29" s="4">
        <v>322</v>
      </c>
      <c r="H29" s="6">
        <f t="shared" si="1"/>
        <v>12</v>
      </c>
      <c r="I29" s="7">
        <f t="shared" si="2"/>
        <v>3864</v>
      </c>
      <c r="M29" s="11"/>
      <c r="N29" s="10"/>
    </row>
    <row r="30" spans="1:18" x14ac:dyDescent="0.25">
      <c r="A30" s="2">
        <f t="shared" si="3"/>
        <v>17</v>
      </c>
      <c r="B30" s="29" t="s">
        <v>26</v>
      </c>
      <c r="C30" s="3">
        <v>43199</v>
      </c>
      <c r="D30" s="3">
        <f t="shared" si="0"/>
        <v>43228</v>
      </c>
      <c r="E30" s="6">
        <v>112</v>
      </c>
      <c r="F30" s="27">
        <v>43200</v>
      </c>
      <c r="G30" s="4">
        <v>1450</v>
      </c>
      <c r="H30" s="6">
        <f t="shared" si="1"/>
        <v>-28</v>
      </c>
      <c r="I30" s="7">
        <f t="shared" si="2"/>
        <v>-40600</v>
      </c>
      <c r="L30" s="10"/>
      <c r="M30" s="11"/>
      <c r="N30" s="11"/>
    </row>
    <row r="31" spans="1:18" x14ac:dyDescent="0.25">
      <c r="A31" s="2">
        <f t="shared" si="3"/>
        <v>18</v>
      </c>
      <c r="B31" s="2" t="s">
        <v>27</v>
      </c>
      <c r="C31" s="3">
        <v>43207</v>
      </c>
      <c r="D31" s="3">
        <f t="shared" si="0"/>
        <v>43236</v>
      </c>
      <c r="E31" s="6">
        <v>122</v>
      </c>
      <c r="F31" s="23">
        <v>43222</v>
      </c>
      <c r="G31" s="4">
        <v>66</v>
      </c>
      <c r="H31" s="6">
        <f t="shared" si="1"/>
        <v>-14</v>
      </c>
      <c r="I31" s="7">
        <f t="shared" si="2"/>
        <v>-924</v>
      </c>
      <c r="K31" s="21"/>
      <c r="L31" s="10"/>
      <c r="M31" s="10"/>
      <c r="N31" s="10"/>
    </row>
    <row r="32" spans="1:18" x14ac:dyDescent="0.25">
      <c r="A32" s="2">
        <f t="shared" si="3"/>
        <v>19</v>
      </c>
      <c r="B32" s="25" t="s">
        <v>28</v>
      </c>
      <c r="C32" s="3">
        <v>43159</v>
      </c>
      <c r="D32" s="3">
        <f t="shared" si="0"/>
        <v>43188</v>
      </c>
      <c r="E32" s="6">
        <v>123</v>
      </c>
      <c r="F32" s="27">
        <v>43222</v>
      </c>
      <c r="G32" s="4">
        <v>57</v>
      </c>
      <c r="H32" s="6">
        <f t="shared" ref="H32:H61" si="4">F32-D32</f>
        <v>34</v>
      </c>
      <c r="I32" s="7">
        <f t="shared" ref="I32:I61" si="5">G32*H32</f>
        <v>1938</v>
      </c>
      <c r="K32" s="12"/>
      <c r="L32" s="13"/>
      <c r="M32" s="13"/>
      <c r="N32" s="13"/>
    </row>
    <row r="33" spans="1:14" ht="23.25" x14ac:dyDescent="0.25">
      <c r="A33" s="2">
        <f t="shared" si="3"/>
        <v>20</v>
      </c>
      <c r="B33" s="5" t="s">
        <v>29</v>
      </c>
      <c r="C33" s="3">
        <v>43159</v>
      </c>
      <c r="D33" s="3">
        <f t="shared" si="0"/>
        <v>43188</v>
      </c>
      <c r="E33" s="6">
        <v>125</v>
      </c>
      <c r="F33" s="27">
        <v>43222</v>
      </c>
      <c r="G33" s="4">
        <v>166.5</v>
      </c>
      <c r="H33" s="6">
        <f t="shared" si="4"/>
        <v>34</v>
      </c>
      <c r="I33" s="7">
        <f t="shared" si="5"/>
        <v>5661</v>
      </c>
      <c r="K33" s="12"/>
      <c r="L33" s="13"/>
      <c r="M33" s="13"/>
      <c r="N33" s="13"/>
    </row>
    <row r="34" spans="1:14" x14ac:dyDescent="0.25">
      <c r="A34" s="2">
        <f t="shared" si="3"/>
        <v>21</v>
      </c>
      <c r="B34" s="25" t="s">
        <v>30</v>
      </c>
      <c r="C34" s="3">
        <v>43162</v>
      </c>
      <c r="D34" s="3">
        <f t="shared" si="0"/>
        <v>43191</v>
      </c>
      <c r="E34" s="6">
        <v>126</v>
      </c>
      <c r="F34" s="27">
        <v>43222</v>
      </c>
      <c r="G34" s="4">
        <v>88.84</v>
      </c>
      <c r="H34" s="6">
        <f t="shared" si="4"/>
        <v>31</v>
      </c>
      <c r="I34" s="7">
        <f t="shared" si="5"/>
        <v>2754.04</v>
      </c>
      <c r="K34" s="12"/>
      <c r="L34" s="13"/>
      <c r="M34" s="13"/>
      <c r="N34" s="13"/>
    </row>
    <row r="35" spans="1:14" x14ac:dyDescent="0.25">
      <c r="A35" s="2">
        <f t="shared" si="3"/>
        <v>22</v>
      </c>
      <c r="B35" s="2" t="s">
        <v>31</v>
      </c>
      <c r="C35" s="3">
        <v>43162</v>
      </c>
      <c r="D35" s="3">
        <f t="shared" si="0"/>
        <v>43191</v>
      </c>
      <c r="E35" s="6">
        <v>127</v>
      </c>
      <c r="F35" s="27">
        <v>43222</v>
      </c>
      <c r="G35" s="4">
        <v>452</v>
      </c>
      <c r="H35" s="6">
        <f t="shared" si="4"/>
        <v>31</v>
      </c>
      <c r="I35" s="7">
        <f t="shared" si="5"/>
        <v>14012</v>
      </c>
      <c r="K35" s="12"/>
      <c r="L35" s="13"/>
      <c r="M35" s="13"/>
      <c r="N35" s="13"/>
    </row>
    <row r="36" spans="1:14" x14ac:dyDescent="0.25">
      <c r="A36" s="2">
        <f t="shared" si="3"/>
        <v>23</v>
      </c>
      <c r="B36" s="25" t="s">
        <v>35</v>
      </c>
      <c r="C36" s="3">
        <v>43166</v>
      </c>
      <c r="D36" s="3">
        <f t="shared" si="0"/>
        <v>43195</v>
      </c>
      <c r="E36" s="6">
        <v>128</v>
      </c>
      <c r="F36" s="27">
        <v>43222</v>
      </c>
      <c r="G36" s="4">
        <v>80</v>
      </c>
      <c r="H36" s="6">
        <f t="shared" si="4"/>
        <v>27</v>
      </c>
      <c r="I36" s="7">
        <f t="shared" si="5"/>
        <v>2160</v>
      </c>
      <c r="K36" s="12"/>
      <c r="L36" s="13"/>
      <c r="M36" s="13"/>
      <c r="N36" s="13"/>
    </row>
    <row r="37" spans="1:14" ht="23.25" x14ac:dyDescent="0.25">
      <c r="A37" s="2">
        <f t="shared" si="3"/>
        <v>24</v>
      </c>
      <c r="B37" s="5" t="s">
        <v>32</v>
      </c>
      <c r="C37" s="3">
        <v>43166</v>
      </c>
      <c r="D37" s="3">
        <f t="shared" si="0"/>
        <v>43195</v>
      </c>
      <c r="E37" s="6">
        <v>129</v>
      </c>
      <c r="F37" s="27">
        <v>43222</v>
      </c>
      <c r="G37" s="4">
        <v>121.5</v>
      </c>
      <c r="H37" s="6">
        <f t="shared" si="4"/>
        <v>27</v>
      </c>
      <c r="I37" s="7">
        <f t="shared" si="5"/>
        <v>3280.5</v>
      </c>
      <c r="K37" s="12"/>
      <c r="L37" s="13"/>
      <c r="M37" s="13"/>
      <c r="N37" s="13"/>
    </row>
    <row r="38" spans="1:14" ht="23.25" x14ac:dyDescent="0.25">
      <c r="A38" s="2">
        <f t="shared" si="3"/>
        <v>25</v>
      </c>
      <c r="B38" s="29" t="s">
        <v>33</v>
      </c>
      <c r="C38" s="3">
        <v>43207</v>
      </c>
      <c r="D38" s="3">
        <f t="shared" si="0"/>
        <v>43236</v>
      </c>
      <c r="E38" s="6">
        <v>130</v>
      </c>
      <c r="F38" s="27">
        <v>43222</v>
      </c>
      <c r="G38" s="4">
        <v>224.59</v>
      </c>
      <c r="H38" s="6">
        <f t="shared" si="4"/>
        <v>-14</v>
      </c>
      <c r="I38" s="7">
        <f t="shared" si="5"/>
        <v>-3144.26</v>
      </c>
      <c r="K38" s="12"/>
      <c r="L38" s="13"/>
      <c r="M38" s="13"/>
      <c r="N38" s="13"/>
    </row>
    <row r="39" spans="1:14" x14ac:dyDescent="0.25">
      <c r="A39" s="2">
        <f t="shared" si="3"/>
        <v>26</v>
      </c>
      <c r="B39" s="2" t="s">
        <v>34</v>
      </c>
      <c r="C39" s="3">
        <v>43210</v>
      </c>
      <c r="D39" s="3">
        <f t="shared" si="0"/>
        <v>43239</v>
      </c>
      <c r="E39" s="6">
        <v>131</v>
      </c>
      <c r="F39" s="27">
        <v>43222</v>
      </c>
      <c r="G39" s="4">
        <v>150</v>
      </c>
      <c r="H39" s="6">
        <f t="shared" si="4"/>
        <v>-17</v>
      </c>
      <c r="I39" s="7">
        <f t="shared" si="5"/>
        <v>-2550</v>
      </c>
      <c r="K39" s="12"/>
      <c r="L39" s="13"/>
      <c r="M39" s="13"/>
      <c r="N39" s="13"/>
    </row>
    <row r="40" spans="1:14" x14ac:dyDescent="0.25">
      <c r="A40" s="2">
        <f t="shared" si="3"/>
        <v>27</v>
      </c>
      <c r="B40" s="29" t="s">
        <v>63</v>
      </c>
      <c r="C40" s="3">
        <v>43166</v>
      </c>
      <c r="D40" s="3">
        <f t="shared" si="0"/>
        <v>43195</v>
      </c>
      <c r="E40" s="6">
        <v>163</v>
      </c>
      <c r="F40" s="27">
        <v>43239</v>
      </c>
      <c r="G40" s="4">
        <v>100</v>
      </c>
      <c r="H40" s="6">
        <f t="shared" si="4"/>
        <v>44</v>
      </c>
      <c r="I40" s="7">
        <f t="shared" si="5"/>
        <v>4400</v>
      </c>
      <c r="K40" s="12"/>
      <c r="L40" s="13"/>
      <c r="M40" s="13"/>
      <c r="N40" s="13"/>
    </row>
    <row r="41" spans="1:14" x14ac:dyDescent="0.25">
      <c r="A41" s="2">
        <f t="shared" si="3"/>
        <v>28</v>
      </c>
      <c r="B41" s="2" t="s">
        <v>36</v>
      </c>
      <c r="C41" s="3">
        <v>43166</v>
      </c>
      <c r="D41" s="3">
        <f t="shared" si="0"/>
        <v>43195</v>
      </c>
      <c r="E41" s="6">
        <v>164</v>
      </c>
      <c r="F41" s="27">
        <v>43239</v>
      </c>
      <c r="G41" s="4">
        <v>170</v>
      </c>
      <c r="H41" s="6">
        <f t="shared" si="4"/>
        <v>44</v>
      </c>
      <c r="I41" s="7">
        <f t="shared" si="5"/>
        <v>7480</v>
      </c>
      <c r="K41" s="12"/>
      <c r="L41" s="13"/>
      <c r="M41" s="13"/>
      <c r="N41" s="13"/>
    </row>
    <row r="42" spans="1:14" x14ac:dyDescent="0.25">
      <c r="A42" s="2">
        <f t="shared" si="3"/>
        <v>29</v>
      </c>
      <c r="B42" s="29" t="s">
        <v>37</v>
      </c>
      <c r="C42" s="3">
        <v>43207</v>
      </c>
      <c r="D42" s="3">
        <f t="shared" si="0"/>
        <v>43236</v>
      </c>
      <c r="E42" s="6">
        <v>165</v>
      </c>
      <c r="F42" s="27">
        <v>43239</v>
      </c>
      <c r="G42" s="4">
        <v>345.08</v>
      </c>
      <c r="H42" s="6">
        <f t="shared" si="4"/>
        <v>3</v>
      </c>
      <c r="I42" s="7">
        <f t="shared" si="5"/>
        <v>1035.24</v>
      </c>
      <c r="K42" s="12"/>
      <c r="L42" s="13"/>
      <c r="M42" s="13"/>
      <c r="N42" s="13"/>
    </row>
    <row r="43" spans="1:14" x14ac:dyDescent="0.25">
      <c r="A43" s="2">
        <f t="shared" si="3"/>
        <v>30</v>
      </c>
      <c r="B43" s="2" t="s">
        <v>38</v>
      </c>
      <c r="C43" s="3">
        <v>43207</v>
      </c>
      <c r="D43" s="3">
        <f t="shared" si="0"/>
        <v>43236</v>
      </c>
      <c r="E43" s="6">
        <v>166</v>
      </c>
      <c r="F43" s="27">
        <v>43239</v>
      </c>
      <c r="G43" s="4">
        <v>29.22</v>
      </c>
      <c r="H43" s="6">
        <f t="shared" si="4"/>
        <v>3</v>
      </c>
      <c r="I43" s="7">
        <f t="shared" si="5"/>
        <v>87.66</v>
      </c>
      <c r="K43" s="12"/>
      <c r="L43" s="13"/>
      <c r="M43" s="13"/>
      <c r="N43" s="13"/>
    </row>
    <row r="44" spans="1:14" x14ac:dyDescent="0.25">
      <c r="A44" s="2">
        <f t="shared" si="3"/>
        <v>31</v>
      </c>
      <c r="B44" s="25" t="s">
        <v>39</v>
      </c>
      <c r="C44" s="3">
        <v>43207</v>
      </c>
      <c r="D44" s="3">
        <f t="shared" si="0"/>
        <v>43236</v>
      </c>
      <c r="E44" s="6">
        <v>167</v>
      </c>
      <c r="F44" s="27">
        <v>43239</v>
      </c>
      <c r="G44" s="4">
        <v>900</v>
      </c>
      <c r="H44" s="6">
        <f t="shared" si="4"/>
        <v>3</v>
      </c>
      <c r="I44" s="7">
        <f t="shared" si="5"/>
        <v>2700</v>
      </c>
      <c r="K44" s="12"/>
      <c r="L44" s="13"/>
      <c r="M44" s="13"/>
      <c r="N44" s="13"/>
    </row>
    <row r="45" spans="1:14" x14ac:dyDescent="0.25">
      <c r="A45" s="2">
        <f t="shared" si="3"/>
        <v>32</v>
      </c>
      <c r="B45" s="2" t="s">
        <v>40</v>
      </c>
      <c r="C45" s="3">
        <v>43216</v>
      </c>
      <c r="D45" s="3">
        <f t="shared" si="0"/>
        <v>43245</v>
      </c>
      <c r="E45" s="6">
        <v>168</v>
      </c>
      <c r="F45" s="27">
        <v>43239</v>
      </c>
      <c r="G45" s="4">
        <v>500</v>
      </c>
      <c r="H45" s="6">
        <f t="shared" si="4"/>
        <v>-6</v>
      </c>
      <c r="I45" s="7">
        <f t="shared" si="5"/>
        <v>-3000</v>
      </c>
      <c r="K45" s="12"/>
      <c r="L45" s="13"/>
      <c r="M45" s="13"/>
      <c r="N45" s="13"/>
    </row>
    <row r="46" spans="1:14" ht="23.25" x14ac:dyDescent="0.25">
      <c r="A46" s="2">
        <f t="shared" si="3"/>
        <v>33</v>
      </c>
      <c r="B46" s="5" t="s">
        <v>41</v>
      </c>
      <c r="C46" s="3">
        <v>43234</v>
      </c>
      <c r="D46" s="3">
        <f t="shared" si="0"/>
        <v>43263</v>
      </c>
      <c r="E46" s="6">
        <v>169</v>
      </c>
      <c r="F46" s="27">
        <v>43246</v>
      </c>
      <c r="G46" s="4">
        <v>300</v>
      </c>
      <c r="H46" s="6">
        <f t="shared" si="4"/>
        <v>-17</v>
      </c>
      <c r="I46" s="7">
        <f t="shared" si="5"/>
        <v>-5100</v>
      </c>
      <c r="K46" s="12"/>
      <c r="L46" s="13"/>
      <c r="M46" s="13"/>
      <c r="N46" s="13"/>
    </row>
    <row r="47" spans="1:14" x14ac:dyDescent="0.25">
      <c r="A47" s="2">
        <f t="shared" si="3"/>
        <v>34</v>
      </c>
      <c r="B47" s="29" t="s">
        <v>42</v>
      </c>
      <c r="C47" s="3">
        <v>43234</v>
      </c>
      <c r="D47" s="3">
        <f t="shared" si="0"/>
        <v>43263</v>
      </c>
      <c r="E47" s="6">
        <v>170</v>
      </c>
      <c r="F47" s="27">
        <v>43246</v>
      </c>
      <c r="G47" s="4">
        <v>138</v>
      </c>
      <c r="H47" s="6">
        <f t="shared" si="4"/>
        <v>-17</v>
      </c>
      <c r="I47" s="7">
        <f t="shared" si="5"/>
        <v>-2346</v>
      </c>
      <c r="K47" s="12"/>
      <c r="L47" s="13"/>
      <c r="M47" s="13"/>
      <c r="N47" s="13"/>
    </row>
    <row r="48" spans="1:14" x14ac:dyDescent="0.25">
      <c r="A48" s="2">
        <f t="shared" si="3"/>
        <v>35</v>
      </c>
      <c r="B48" s="2" t="s">
        <v>43</v>
      </c>
      <c r="C48" s="3">
        <v>43232</v>
      </c>
      <c r="D48" s="3">
        <f t="shared" si="0"/>
        <v>43261</v>
      </c>
      <c r="E48" s="6">
        <v>171</v>
      </c>
      <c r="F48" s="27">
        <v>43246</v>
      </c>
      <c r="G48" s="4">
        <v>411.69</v>
      </c>
      <c r="H48" s="6">
        <f t="shared" si="4"/>
        <v>-15</v>
      </c>
      <c r="I48" s="7">
        <f t="shared" si="5"/>
        <v>-6175.35</v>
      </c>
      <c r="K48" s="12"/>
      <c r="L48" s="13"/>
      <c r="M48" s="13"/>
      <c r="N48" s="13"/>
    </row>
    <row r="49" spans="1:14" x14ac:dyDescent="0.25">
      <c r="A49" s="2">
        <f t="shared" si="3"/>
        <v>36</v>
      </c>
      <c r="B49" s="25" t="s">
        <v>44</v>
      </c>
      <c r="C49" s="3">
        <v>43232</v>
      </c>
      <c r="D49" s="3">
        <f t="shared" si="0"/>
        <v>43261</v>
      </c>
      <c r="E49" s="6">
        <v>172</v>
      </c>
      <c r="F49" s="27">
        <v>43246</v>
      </c>
      <c r="G49" s="4">
        <v>240</v>
      </c>
      <c r="H49" s="6">
        <f t="shared" si="4"/>
        <v>-15</v>
      </c>
      <c r="I49" s="7">
        <f t="shared" si="5"/>
        <v>-3600</v>
      </c>
      <c r="K49" s="12"/>
      <c r="L49" s="13"/>
      <c r="M49" s="13"/>
      <c r="N49" s="13"/>
    </row>
    <row r="50" spans="1:14" x14ac:dyDescent="0.25">
      <c r="A50" s="2">
        <f t="shared" si="3"/>
        <v>37</v>
      </c>
      <c r="B50" s="2" t="s">
        <v>45</v>
      </c>
      <c r="C50" s="3">
        <v>43232</v>
      </c>
      <c r="D50" s="3">
        <f t="shared" si="0"/>
        <v>43261</v>
      </c>
      <c r="E50" s="6">
        <v>173</v>
      </c>
      <c r="F50" s="27">
        <v>43248</v>
      </c>
      <c r="G50" s="4">
        <v>1700</v>
      </c>
      <c r="H50" s="6">
        <f t="shared" si="4"/>
        <v>-13</v>
      </c>
      <c r="I50" s="7">
        <f t="shared" si="5"/>
        <v>-22100</v>
      </c>
      <c r="K50" s="12"/>
      <c r="L50" s="13"/>
      <c r="M50" s="13"/>
      <c r="N50" s="13"/>
    </row>
    <row r="51" spans="1:14" x14ac:dyDescent="0.25">
      <c r="A51" s="2">
        <f t="shared" si="3"/>
        <v>38</v>
      </c>
      <c r="B51" s="25" t="s">
        <v>46</v>
      </c>
      <c r="C51" s="3">
        <v>43207</v>
      </c>
      <c r="D51" s="3">
        <f t="shared" si="0"/>
        <v>43236</v>
      </c>
      <c r="E51" s="6">
        <v>174</v>
      </c>
      <c r="F51" s="27">
        <v>43248</v>
      </c>
      <c r="G51" s="4">
        <v>1700</v>
      </c>
      <c r="H51" s="6">
        <f t="shared" ref="H51:H58" si="6">F51-D51</f>
        <v>12</v>
      </c>
      <c r="I51" s="7">
        <f t="shared" ref="I51:I58" si="7">G51*H51</f>
        <v>20400</v>
      </c>
      <c r="K51" s="12"/>
      <c r="L51" s="13"/>
      <c r="M51" s="13"/>
      <c r="N51" s="13"/>
    </row>
    <row r="52" spans="1:14" x14ac:dyDescent="0.25">
      <c r="A52" s="2">
        <f t="shared" si="3"/>
        <v>39</v>
      </c>
      <c r="B52" s="5" t="s">
        <v>47</v>
      </c>
      <c r="C52" s="3">
        <v>43162</v>
      </c>
      <c r="D52" s="3">
        <f t="shared" si="0"/>
        <v>43191</v>
      </c>
      <c r="E52" s="6">
        <v>175</v>
      </c>
      <c r="F52" s="27">
        <v>43248</v>
      </c>
      <c r="G52" s="4">
        <v>412.7</v>
      </c>
      <c r="H52" s="6">
        <f t="shared" si="6"/>
        <v>57</v>
      </c>
      <c r="I52" s="7">
        <f t="shared" si="7"/>
        <v>23523.899999999998</v>
      </c>
      <c r="K52" s="12"/>
      <c r="L52" s="13"/>
      <c r="M52" s="13"/>
      <c r="N52" s="13"/>
    </row>
    <row r="53" spans="1:14" x14ac:dyDescent="0.25">
      <c r="A53" s="2">
        <f t="shared" si="3"/>
        <v>40</v>
      </c>
      <c r="B53" s="25" t="s">
        <v>48</v>
      </c>
      <c r="C53" s="3">
        <v>43207</v>
      </c>
      <c r="D53" s="3">
        <f t="shared" si="0"/>
        <v>43236</v>
      </c>
      <c r="E53" s="6">
        <v>176</v>
      </c>
      <c r="F53" s="27">
        <v>43248</v>
      </c>
      <c r="G53" s="4">
        <v>313</v>
      </c>
      <c r="H53" s="6">
        <f t="shared" si="6"/>
        <v>12</v>
      </c>
      <c r="I53" s="7">
        <f t="shared" si="7"/>
        <v>3756</v>
      </c>
      <c r="K53" s="12"/>
      <c r="L53" s="13"/>
      <c r="M53" s="13"/>
      <c r="N53" s="13"/>
    </row>
    <row r="54" spans="1:14" x14ac:dyDescent="0.25">
      <c r="A54" s="2">
        <f t="shared" si="3"/>
        <v>41</v>
      </c>
      <c r="B54" s="2" t="s">
        <v>49</v>
      </c>
      <c r="C54" s="3">
        <v>43232</v>
      </c>
      <c r="D54" s="3">
        <f t="shared" si="0"/>
        <v>43261</v>
      </c>
      <c r="E54" s="6">
        <v>177</v>
      </c>
      <c r="F54" s="27">
        <v>43248</v>
      </c>
      <c r="G54" s="4">
        <v>260</v>
      </c>
      <c r="H54" s="6">
        <f t="shared" si="6"/>
        <v>-13</v>
      </c>
      <c r="I54" s="7">
        <f t="shared" si="7"/>
        <v>-3380</v>
      </c>
      <c r="K54" s="12"/>
      <c r="L54" s="13"/>
      <c r="M54" s="13"/>
      <c r="N54" s="13"/>
    </row>
    <row r="55" spans="1:14" x14ac:dyDescent="0.25">
      <c r="A55" s="2">
        <f t="shared" si="3"/>
        <v>42</v>
      </c>
      <c r="B55" s="25" t="s">
        <v>50</v>
      </c>
      <c r="C55" s="3">
        <v>43232</v>
      </c>
      <c r="D55" s="3">
        <f t="shared" si="0"/>
        <v>43261</v>
      </c>
      <c r="E55" s="6">
        <v>178</v>
      </c>
      <c r="F55" s="23">
        <v>43249</v>
      </c>
      <c r="G55" s="4">
        <v>384</v>
      </c>
      <c r="H55" s="6">
        <f t="shared" si="6"/>
        <v>-12</v>
      </c>
      <c r="I55" s="7">
        <f t="shared" si="7"/>
        <v>-4608</v>
      </c>
      <c r="K55" s="12"/>
      <c r="L55" s="13"/>
      <c r="M55" s="13"/>
      <c r="N55" s="13"/>
    </row>
    <row r="56" spans="1:14" x14ac:dyDescent="0.25">
      <c r="A56" s="2">
        <f t="shared" si="3"/>
        <v>43</v>
      </c>
      <c r="B56" s="2" t="s">
        <v>51</v>
      </c>
      <c r="C56" s="3">
        <v>43246</v>
      </c>
      <c r="D56" s="3">
        <f t="shared" si="0"/>
        <v>43275</v>
      </c>
      <c r="E56" s="6">
        <v>179</v>
      </c>
      <c r="F56" s="27">
        <v>43249</v>
      </c>
      <c r="G56" s="4">
        <v>169.16</v>
      </c>
      <c r="H56" s="6">
        <f t="shared" si="6"/>
        <v>-26</v>
      </c>
      <c r="I56" s="7">
        <f t="shared" si="7"/>
        <v>-4398.16</v>
      </c>
      <c r="K56" s="12"/>
      <c r="L56" s="13"/>
      <c r="M56" s="13"/>
      <c r="N56" s="13"/>
    </row>
    <row r="57" spans="1:14" ht="23.25" x14ac:dyDescent="0.25">
      <c r="A57" s="2">
        <f t="shared" si="3"/>
        <v>44</v>
      </c>
      <c r="B57" s="29" t="s">
        <v>52</v>
      </c>
      <c r="C57" s="3">
        <v>43234</v>
      </c>
      <c r="D57" s="3">
        <f t="shared" si="0"/>
        <v>43263</v>
      </c>
      <c r="E57" s="6">
        <v>180</v>
      </c>
      <c r="F57" s="27">
        <v>43249</v>
      </c>
      <c r="G57" s="4">
        <v>926.9</v>
      </c>
      <c r="H57" s="6">
        <f t="shared" si="6"/>
        <v>-14</v>
      </c>
      <c r="I57" s="7">
        <f t="shared" si="7"/>
        <v>-12976.6</v>
      </c>
      <c r="K57" s="12"/>
      <c r="L57" s="13"/>
      <c r="M57" s="13"/>
      <c r="N57" s="13"/>
    </row>
    <row r="58" spans="1:14" x14ac:dyDescent="0.25">
      <c r="A58" s="2">
        <f t="shared" si="3"/>
        <v>45</v>
      </c>
      <c r="B58" s="2" t="s">
        <v>53</v>
      </c>
      <c r="C58" s="3">
        <v>43216</v>
      </c>
      <c r="D58" s="3">
        <f t="shared" si="0"/>
        <v>43245</v>
      </c>
      <c r="E58" s="6">
        <v>181</v>
      </c>
      <c r="F58" s="27">
        <v>43249</v>
      </c>
      <c r="G58" s="4">
        <v>1368.18</v>
      </c>
      <c r="H58" s="6">
        <f t="shared" si="6"/>
        <v>4</v>
      </c>
      <c r="I58" s="7">
        <f t="shared" si="7"/>
        <v>5472.72</v>
      </c>
      <c r="K58" s="12"/>
      <c r="L58" s="13"/>
      <c r="M58" s="13"/>
      <c r="N58" s="13"/>
    </row>
    <row r="59" spans="1:14" ht="23.25" x14ac:dyDescent="0.25">
      <c r="A59" s="2">
        <f t="shared" si="3"/>
        <v>46</v>
      </c>
      <c r="B59" s="29" t="s">
        <v>54</v>
      </c>
      <c r="C59" s="3">
        <v>43246</v>
      </c>
      <c r="D59" s="3">
        <f t="shared" si="0"/>
        <v>43275</v>
      </c>
      <c r="E59" s="6">
        <v>182</v>
      </c>
      <c r="F59" s="27">
        <v>43249</v>
      </c>
      <c r="G59" s="4">
        <v>49.1</v>
      </c>
      <c r="H59" s="6">
        <f t="shared" si="4"/>
        <v>-26</v>
      </c>
      <c r="I59" s="7">
        <f t="shared" si="5"/>
        <v>-1276.6000000000001</v>
      </c>
      <c r="K59" s="12"/>
      <c r="L59" s="13"/>
      <c r="M59" s="13"/>
      <c r="N59" s="13"/>
    </row>
    <row r="60" spans="1:14" x14ac:dyDescent="0.25">
      <c r="A60" s="2">
        <f t="shared" si="3"/>
        <v>47</v>
      </c>
      <c r="B60" s="2" t="s">
        <v>55</v>
      </c>
      <c r="C60" s="3">
        <v>43246</v>
      </c>
      <c r="D60" s="3">
        <f t="shared" si="0"/>
        <v>43275</v>
      </c>
      <c r="E60" s="6">
        <v>183</v>
      </c>
      <c r="F60" s="27">
        <v>43249</v>
      </c>
      <c r="G60" s="4">
        <v>543</v>
      </c>
      <c r="H60" s="6">
        <f t="shared" si="4"/>
        <v>-26</v>
      </c>
      <c r="I60" s="7">
        <f t="shared" si="5"/>
        <v>-14118</v>
      </c>
      <c r="K60" s="12"/>
      <c r="L60" s="13"/>
      <c r="M60" s="13"/>
      <c r="N60" s="13"/>
    </row>
    <row r="61" spans="1:14" x14ac:dyDescent="0.25">
      <c r="A61" s="2">
        <f t="shared" si="3"/>
        <v>48</v>
      </c>
      <c r="B61" s="2" t="s">
        <v>56</v>
      </c>
      <c r="C61" s="3">
        <v>43045</v>
      </c>
      <c r="D61" s="3">
        <f t="shared" si="0"/>
        <v>43074</v>
      </c>
      <c r="E61" s="6">
        <v>204</v>
      </c>
      <c r="F61" s="23">
        <v>43274</v>
      </c>
      <c r="G61" s="4">
        <v>39.85</v>
      </c>
      <c r="H61" s="6">
        <f t="shared" si="4"/>
        <v>200</v>
      </c>
      <c r="I61" s="7">
        <f t="shared" si="5"/>
        <v>7970</v>
      </c>
      <c r="K61" s="12"/>
      <c r="L61" s="13"/>
      <c r="M61" s="13"/>
      <c r="N61" s="13"/>
    </row>
    <row r="62" spans="1:14" x14ac:dyDescent="0.25">
      <c r="A62" s="2">
        <f t="shared" si="3"/>
        <v>49</v>
      </c>
      <c r="B62" s="25" t="s">
        <v>57</v>
      </c>
      <c r="C62" s="3">
        <v>43269</v>
      </c>
      <c r="D62" s="3">
        <f t="shared" si="0"/>
        <v>43298</v>
      </c>
      <c r="E62" s="6">
        <v>205</v>
      </c>
      <c r="F62" s="27">
        <v>43274</v>
      </c>
      <c r="G62" s="4">
        <v>798</v>
      </c>
      <c r="H62" s="6">
        <f t="shared" ref="H62:H64" si="8">F62-D62</f>
        <v>-24</v>
      </c>
      <c r="I62" s="7">
        <f t="shared" ref="I62:I64" si="9">G62*H62</f>
        <v>-19152</v>
      </c>
      <c r="K62" s="12"/>
      <c r="L62" s="13"/>
      <c r="M62" s="13"/>
      <c r="N62" s="13"/>
    </row>
    <row r="63" spans="1:14" x14ac:dyDescent="0.25">
      <c r="A63" s="2">
        <f t="shared" si="3"/>
        <v>50</v>
      </c>
      <c r="B63" s="2" t="s">
        <v>58</v>
      </c>
      <c r="C63" s="3">
        <v>43269</v>
      </c>
      <c r="D63" s="3">
        <f t="shared" si="0"/>
        <v>43298</v>
      </c>
      <c r="E63" s="6">
        <v>206</v>
      </c>
      <c r="F63" s="27">
        <v>43274</v>
      </c>
      <c r="G63" s="4">
        <v>173.43</v>
      </c>
      <c r="H63" s="6">
        <f t="shared" si="8"/>
        <v>-24</v>
      </c>
      <c r="I63" s="7">
        <f t="shared" si="9"/>
        <v>-4162.32</v>
      </c>
      <c r="K63" s="12"/>
      <c r="L63" s="13"/>
      <c r="M63" s="13"/>
      <c r="N63" s="13"/>
    </row>
    <row r="64" spans="1:14" x14ac:dyDescent="0.25">
      <c r="A64" s="2">
        <f t="shared" si="3"/>
        <v>51</v>
      </c>
      <c r="B64" s="2" t="s">
        <v>59</v>
      </c>
      <c r="C64" s="3">
        <v>43273</v>
      </c>
      <c r="D64" s="3">
        <f t="shared" si="0"/>
        <v>43302</v>
      </c>
      <c r="E64" s="6">
        <v>207</v>
      </c>
      <c r="F64" s="27">
        <v>43274</v>
      </c>
      <c r="G64" s="4">
        <v>1800</v>
      </c>
      <c r="H64" s="6">
        <f t="shared" si="8"/>
        <v>-28</v>
      </c>
      <c r="I64" s="7">
        <f t="shared" si="9"/>
        <v>-50400</v>
      </c>
      <c r="K64" s="12"/>
      <c r="L64" s="13"/>
      <c r="M64" s="13"/>
      <c r="N64" s="13"/>
    </row>
    <row r="65" spans="1:14" x14ac:dyDescent="0.25">
      <c r="A65" s="2">
        <f t="shared" si="3"/>
        <v>52</v>
      </c>
      <c r="B65" s="2" t="s">
        <v>60</v>
      </c>
      <c r="C65" s="3">
        <v>43273</v>
      </c>
      <c r="D65" s="3">
        <f t="shared" ref="D65:D67" si="10">C65+29</f>
        <v>43302</v>
      </c>
      <c r="E65" s="6">
        <v>208</v>
      </c>
      <c r="F65" s="27">
        <v>43274</v>
      </c>
      <c r="G65" s="4">
        <v>800</v>
      </c>
      <c r="H65" s="6">
        <f t="shared" ref="H65" si="11">F65-D65</f>
        <v>-28</v>
      </c>
      <c r="I65" s="7">
        <f t="shared" ref="I65" si="12">G65*H65</f>
        <v>-22400</v>
      </c>
      <c r="K65" s="12"/>
      <c r="L65" s="13"/>
      <c r="M65" s="13"/>
      <c r="N65" s="13"/>
    </row>
    <row r="66" spans="1:14" x14ac:dyDescent="0.25">
      <c r="A66" s="2">
        <f t="shared" si="3"/>
        <v>53</v>
      </c>
      <c r="B66" s="2" t="s">
        <v>61</v>
      </c>
      <c r="C66" s="3">
        <v>43273</v>
      </c>
      <c r="D66" s="3">
        <f t="shared" si="10"/>
        <v>43302</v>
      </c>
      <c r="E66" s="6">
        <v>209</v>
      </c>
      <c r="F66" s="27">
        <v>43274</v>
      </c>
      <c r="G66" s="4">
        <v>2310</v>
      </c>
      <c r="H66" s="6">
        <f t="shared" ref="H66:H67" si="13">F66-D66</f>
        <v>-28</v>
      </c>
      <c r="I66" s="7">
        <f t="shared" ref="I66:I67" si="14">G66*H66</f>
        <v>-64680</v>
      </c>
      <c r="K66" s="12"/>
      <c r="L66" s="13"/>
      <c r="M66" s="13"/>
      <c r="N66" s="13"/>
    </row>
    <row r="67" spans="1:14" x14ac:dyDescent="0.25">
      <c r="A67" s="2">
        <f t="shared" si="3"/>
        <v>54</v>
      </c>
      <c r="B67" s="2" t="s">
        <v>62</v>
      </c>
      <c r="C67" s="3">
        <v>43273</v>
      </c>
      <c r="D67" s="3">
        <f t="shared" si="10"/>
        <v>43302</v>
      </c>
      <c r="E67" s="6">
        <v>210</v>
      </c>
      <c r="F67" s="27">
        <v>43274</v>
      </c>
      <c r="G67" s="4">
        <v>356.43</v>
      </c>
      <c r="H67" s="6">
        <f t="shared" si="13"/>
        <v>-28</v>
      </c>
      <c r="I67" s="7">
        <f t="shared" si="14"/>
        <v>-9980.0400000000009</v>
      </c>
      <c r="K67" s="12"/>
      <c r="L67" s="13"/>
      <c r="M67" s="13"/>
      <c r="N67" s="13"/>
    </row>
    <row r="68" spans="1:14" x14ac:dyDescent="0.25">
      <c r="G68">
        <f>SUM(G14:G67)</f>
        <v>28253.97</v>
      </c>
      <c r="I68">
        <f>SUM(I14:I67)</f>
        <v>11796.879999999954</v>
      </c>
    </row>
  </sheetData>
  <mergeCells count="6">
    <mergeCell ref="L18:O18"/>
    <mergeCell ref="A1:I1"/>
    <mergeCell ref="A3:I3"/>
    <mergeCell ref="B5:I5"/>
    <mergeCell ref="G8:I8"/>
    <mergeCell ref="C8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APRILE-GIUGNO 2018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2018-11-13T15:49:46Z</dcterms:modified>
</cp:coreProperties>
</file>